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D46" i="1"/>
  <c r="E44" i="1"/>
  <c r="D44" i="1"/>
  <c r="E42" i="1"/>
  <c r="D42" i="1"/>
  <c r="E38" i="1"/>
  <c r="D38" i="1"/>
  <c r="E36" i="1"/>
  <c r="D36" i="1"/>
  <c r="E33" i="1"/>
  <c r="D33" i="1"/>
  <c r="E26" i="1"/>
  <c r="D26" i="1"/>
  <c r="E22" i="1"/>
  <c r="D22" i="1"/>
  <c r="E18" i="1"/>
  <c r="D18" i="1"/>
  <c r="E15" i="1"/>
  <c r="D15" i="1"/>
  <c r="E13" i="1"/>
  <c r="D13" i="1"/>
  <c r="E4" i="1"/>
  <c r="E50" i="1" s="1"/>
  <c r="D4" i="1"/>
  <c r="D50" i="1" s="1"/>
  <c r="G22" i="1" l="1"/>
  <c r="F22" i="1"/>
  <c r="I10" i="1" l="1"/>
  <c r="I11" i="1"/>
  <c r="F46" i="1" l="1"/>
  <c r="G46" i="1"/>
  <c r="F44" i="1"/>
  <c r="G44" i="1"/>
  <c r="F42" i="1"/>
  <c r="G42" i="1"/>
  <c r="F38" i="1"/>
  <c r="G38" i="1"/>
  <c r="F36" i="1"/>
  <c r="G36" i="1"/>
  <c r="F33" i="1"/>
  <c r="G33" i="1"/>
  <c r="F26" i="1"/>
  <c r="G26" i="1"/>
  <c r="F18" i="1"/>
  <c r="G18" i="1"/>
  <c r="F15" i="1"/>
  <c r="G15" i="1"/>
  <c r="F13" i="1" l="1"/>
  <c r="G13" i="1"/>
  <c r="F4" i="1"/>
  <c r="F50" i="1" s="1"/>
  <c r="G4" i="1"/>
  <c r="G50" i="1" s="1"/>
  <c r="J41" i="1" l="1"/>
  <c r="J49" i="1"/>
  <c r="J50" i="1"/>
  <c r="J24" i="1"/>
  <c r="J5" i="1" l="1"/>
  <c r="J6" i="1"/>
  <c r="J7" i="1"/>
  <c r="J9" i="1"/>
  <c r="J12" i="1"/>
  <c r="J13" i="1"/>
  <c r="J14" i="1"/>
  <c r="J15" i="1"/>
  <c r="J16" i="1"/>
  <c r="J17" i="1"/>
  <c r="J18" i="1"/>
  <c r="J19" i="1"/>
  <c r="J20" i="1"/>
  <c r="J21" i="1"/>
  <c r="J22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2" i="1"/>
  <c r="J43" i="1"/>
  <c r="J44" i="1"/>
  <c r="J45" i="1"/>
  <c r="J46" i="1"/>
  <c r="J47" i="1"/>
  <c r="I5" i="1" l="1"/>
  <c r="I6" i="1"/>
  <c r="I7" i="1"/>
  <c r="I9" i="1"/>
  <c r="I12" i="1"/>
  <c r="I13" i="1"/>
  <c r="I14" i="1"/>
  <c r="I15" i="1"/>
  <c r="I16" i="1"/>
  <c r="I17" i="1"/>
  <c r="I18" i="1"/>
  <c r="I19" i="1"/>
  <c r="I20" i="1"/>
  <c r="I21" i="1"/>
  <c r="I23" i="1"/>
  <c r="I24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9" i="1"/>
  <c r="I50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0" i="1"/>
  <c r="H4" i="1"/>
  <c r="I4" i="1"/>
  <c r="J4" i="1"/>
  <c r="H22" i="1" l="1"/>
  <c r="I22" i="1"/>
</calcChain>
</file>

<file path=xl/sharedStrings.xml><?xml version="1.0" encoding="utf-8"?>
<sst xmlns="http://schemas.openxmlformats.org/spreadsheetml/2006/main" count="150" uniqueCount="73">
  <si>
    <t>Общегосударственные вопросы, в т.ч.</t>
  </si>
  <si>
    <t>- функционирование высшего должностного лица субъекта Российской Федерации и муниципального образования</t>
  </si>
  <si>
    <t>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</si>
  <si>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-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</si>
  <si>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- судебная система</t>
  </si>
  <si>
    <t>- обеспечение деятельности финансовых, налоговых и таможенных органов и органов финансового надзора</t>
  </si>
  <si>
    <t>- обеспечение проведения выборов и референдумов</t>
  </si>
  <si>
    <t xml:space="preserve">- резервные фонды </t>
  </si>
  <si>
    <t>- 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</si>
  <si>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</si>
  <si>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</si>
  <si>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деятельность, в т.ч.</t>
  </si>
  <si>
    <t>- органы юстиции</t>
  </si>
  <si>
    <t>Национальная экономика, в т.ч.</t>
  </si>
  <si>
    <t>- сельское хозяйство и рыболовство</t>
  </si>
  <si>
    <t>- транспорт</t>
  </si>
  <si>
    <t>- другие вопросы в области национальной экономики</t>
  </si>
  <si>
    <t>Жилищно-коммунальное хозяйство, в т.ч.</t>
  </si>
  <si>
    <t>- жилищное хозяйство</t>
  </si>
  <si>
    <t>- коммунальное хозяйство</t>
  </si>
  <si>
    <t>Образование, в т.ч.</t>
  </si>
  <si>
    <t>- дошкольное образование</t>
  </si>
  <si>
    <t>- общее образование</t>
  </si>
  <si>
    <t>- дополнительное образование</t>
  </si>
  <si>
    <t>- молодежная политика и оздоровление детей</t>
  </si>
  <si>
    <t>- другие вопросы в области образования</t>
  </si>
  <si>
    <t>Культура, кинематография,  в т.ч.</t>
  </si>
  <si>
    <t>- культура</t>
  </si>
  <si>
    <t xml:space="preserve">- другие вопросы в области культуры, кинематографии </t>
  </si>
  <si>
    <t>Здравоохранение, в т.ч.</t>
  </si>
  <si>
    <t>- другие вопросы в области здравоохранения</t>
  </si>
  <si>
    <t>Социальная политика, в т.ч.</t>
  </si>
  <si>
    <t>- пенсионное обеспечение</t>
  </si>
  <si>
    <t>- охрана семьи и детства</t>
  </si>
  <si>
    <t>- другие вопросы в области социальной политики</t>
  </si>
  <si>
    <t>Физическая культура и спорт, в т.ч.</t>
  </si>
  <si>
    <t>-  массовый спорт</t>
  </si>
  <si>
    <t>Средства массовой информации, в т.ч.</t>
  </si>
  <si>
    <t>- телевидение и радиовещание</t>
  </si>
  <si>
    <t>Межбюджетные трансферты, в т.ч.</t>
  </si>
  <si>
    <t>- дотации на выравнивание бюджетной обеспеченности</t>
  </si>
  <si>
    <t>- прочие межбюджетные трансферты общего характера</t>
  </si>
  <si>
    <t>ИТОГО РАСХОДОВ</t>
  </si>
  <si>
    <t>Наименование показателя</t>
  </si>
  <si>
    <t>РЗ</t>
  </si>
  <si>
    <t>ПР</t>
  </si>
  <si>
    <t>Отклонение (план)         гр.6-гр.4</t>
  </si>
  <si>
    <t>Отклонение (план)         гр.7-гр.5</t>
  </si>
  <si>
    <t>% отклонения (факт) гр.7/гр.5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</si>
  <si>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</si>
  <si>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</si>
  <si>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</si>
  <si>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</si>
  <si>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</si>
  <si>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</si>
  <si>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</si>
  <si>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</si>
  <si>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</si>
  <si>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</si>
  <si>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</si>
  <si>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</si>
  <si>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</si>
  <si>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</si>
  <si>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00</t>
  </si>
  <si>
    <t>- защита населения от последствий природного и техногенного характера, пожарная безопасность</t>
  </si>
  <si>
    <t>Уточненный бюджет на 01.07.2022</t>
  </si>
  <si>
    <t>Факт на 01.07.2022</t>
  </si>
  <si>
    <t>- другие вопросы в области жилищно-коммунального хозяйства</t>
  </si>
  <si>
    <t>- иные дотации</t>
  </si>
  <si>
    <t>Информация об объемах расходов бюджета муниципального образования Акбулакский район за 2 квартал 2023 года в сравнении                                  с аналогичным периодом 2022 года</t>
  </si>
  <si>
    <t>Уточненный бюджет на 01.07.2023</t>
  </si>
  <si>
    <t>Факт на 01.07.2023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</si>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</sst>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6" xfId="0" applyFont="1" applyBorder="1"/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G49" sqref="G49"/>
    </sheetView>
  </sheetViews>
  <sheetFormatPr defaultRowHeight="15" x14ac:dyDescent="0.25"/>
  <cols>
    <col min="1" max="1" width="53.42578125" customWidth="1"/>
    <col min="2" max="2" width="6.28515625" customWidth="1"/>
    <col min="3" max="3" width="6" customWidth="1"/>
    <col min="4" max="4" width="11.42578125" customWidth="1"/>
    <col min="5" max="5" width="10.85546875" customWidth="1"/>
    <col min="6" max="6" width="13.28515625" customWidth="1"/>
    <col min="7" max="7" width="10.85546875" customWidth="1"/>
    <col min="8" max="8" width="10.7109375" customWidth="1"/>
    <col min="9" max="9" width="10.5703125" customWidth="1"/>
    <col min="10" max="10" width="9.28515625" bestFit="1" customWidth="1"/>
  </cols>
  <sheetData>
    <row r="1" spans="1:10" ht="49.15" customHeight="1" x14ac:dyDescent="0.25">
      <c r="A1" s="30" t="s">
        <v>69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8.75" x14ac:dyDescent="0.25">
      <c r="A2" s="5" t="s">
        <v>43</v>
      </c>
      <c r="B2" s="5" t="s">
        <v>44</v>
      </c>
      <c r="C2" s="5" t="s">
        <v>45</v>
      </c>
      <c r="D2" s="6" t="s">
        <v>65</v>
      </c>
      <c r="E2" s="6" t="s">
        <v>66</v>
      </c>
      <c r="F2" s="6" t="s">
        <v>70</v>
      </c>
      <c r="G2" s="6" t="s">
        <v>71</v>
      </c>
      <c r="H2" s="6" t="s">
        <v>46</v>
      </c>
      <c r="I2" s="6" t="s">
        <v>47</v>
      </c>
      <c r="J2" s="6" t="s">
        <v>48</v>
      </c>
    </row>
    <row r="3" spans="1:10" ht="15.75" thickBot="1" x14ac:dyDescent="0.3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7">
        <v>10</v>
      </c>
    </row>
    <row r="4" spans="1:10" ht="16.5" thickBot="1" x14ac:dyDescent="0.3">
      <c r="A4" s="3" t="s">
        <v>0</v>
      </c>
      <c r="B4" s="13" t="s">
        <v>49</v>
      </c>
      <c r="C4" s="14" t="s">
        <v>63</v>
      </c>
      <c r="D4" s="9">
        <f t="shared" ref="D4:E4" si="0">SUM(D5:D12)</f>
        <v>52851.100000000006</v>
      </c>
      <c r="E4" s="9">
        <f t="shared" si="0"/>
        <v>24074.2</v>
      </c>
      <c r="F4" s="9">
        <f t="shared" ref="F4:G4" si="1">SUM(F5:F12)</f>
        <v>57723.900000000009</v>
      </c>
      <c r="G4" s="9">
        <f t="shared" si="1"/>
        <v>25213.9</v>
      </c>
      <c r="H4" s="4">
        <f>SUM(F4-D4)</f>
        <v>4872.8000000000029</v>
      </c>
      <c r="I4" s="4">
        <f>SUM(G4-E4)</f>
        <v>1139.7000000000007</v>
      </c>
      <c r="J4" s="12">
        <f>SUM(G4/E4)</f>
        <v>1.047341136984822</v>
      </c>
    </row>
    <row r="5" spans="1:10" ht="48" thickBot="1" x14ac:dyDescent="0.3">
      <c r="A5" s="2" t="s">
        <v>1</v>
      </c>
      <c r="B5" s="15" t="s">
        <v>49</v>
      </c>
      <c r="C5" s="16" t="s">
        <v>50</v>
      </c>
      <c r="D5" s="19">
        <v>1562.4</v>
      </c>
      <c r="E5" s="23">
        <v>730.5</v>
      </c>
      <c r="F5" s="19">
        <v>1667.3</v>
      </c>
      <c r="G5" s="23">
        <v>842.1</v>
      </c>
      <c r="H5" s="1">
        <f t="shared" ref="H5:H50" si="2">SUM(F5-D5)</f>
        <v>104.89999999999986</v>
      </c>
      <c r="I5" s="1">
        <f t="shared" ref="I5:I50" si="3">SUM(G5-E5)</f>
        <v>111.60000000000002</v>
      </c>
      <c r="J5" s="17">
        <f t="shared" ref="J5:J50" si="4">SUM(G5/E5)</f>
        <v>1.1527720739219713</v>
      </c>
    </row>
    <row r="6" spans="1:10" ht="63.75" thickBot="1" x14ac:dyDescent="0.3">
      <c r="A6" s="2" t="s">
        <v>2</v>
      </c>
      <c r="B6" s="15" t="s">
        <v>49</v>
      </c>
      <c r="C6" s="16" t="s">
        <v>51</v>
      </c>
      <c r="D6" s="20">
        <v>125.7</v>
      </c>
      <c r="E6" s="24">
        <v>55.1</v>
      </c>
      <c r="F6" s="20">
        <v>125.7</v>
      </c>
      <c r="G6" s="24">
        <v>55.9</v>
      </c>
      <c r="H6" s="1">
        <f t="shared" si="2"/>
        <v>0</v>
      </c>
      <c r="I6" s="1">
        <f t="shared" si="3"/>
        <v>0.79999999999999716</v>
      </c>
      <c r="J6" s="17">
        <f t="shared" si="4"/>
        <v>1.0145190562613429</v>
      </c>
    </row>
    <row r="7" spans="1:10" ht="63.75" thickBot="1" x14ac:dyDescent="0.3">
      <c r="A7" s="2" t="s">
        <v>3</v>
      </c>
      <c r="B7" s="15" t="s">
        <v>49</v>
      </c>
      <c r="C7" s="16" t="s">
        <v>52</v>
      </c>
      <c r="D7" s="20">
        <v>22459.200000000001</v>
      </c>
      <c r="E7" s="24">
        <v>11064.5</v>
      </c>
      <c r="F7" s="20">
        <v>23858.9</v>
      </c>
      <c r="G7" s="24">
        <v>10670.9</v>
      </c>
      <c r="H7" s="1">
        <f t="shared" si="2"/>
        <v>1399.7000000000007</v>
      </c>
      <c r="I7" s="1">
        <f t="shared" si="3"/>
        <v>-393.60000000000036</v>
      </c>
      <c r="J7" s="17">
        <f t="shared" si="4"/>
        <v>0.96442677030141444</v>
      </c>
    </row>
    <row r="8" spans="1:10" ht="19.5" thickBot="1" x14ac:dyDescent="0.3">
      <c r="A8" s="2" t="s">
        <v>4</v>
      </c>
      <c r="B8" s="15" t="s">
        <v>49</v>
      </c>
      <c r="C8" s="16" t="s">
        <v>53</v>
      </c>
      <c r="D8" s="20">
        <v>72</v>
      </c>
      <c r="E8" s="24">
        <v>0</v>
      </c>
      <c r="F8" s="20"/>
      <c r="G8" s="24"/>
      <c r="H8" s="1">
        <f t="shared" si="2"/>
        <v>-72</v>
      </c>
      <c r="I8" s="1"/>
      <c r="J8" s="17"/>
    </row>
    <row r="9" spans="1:10" ht="48" thickBot="1" x14ac:dyDescent="0.3">
      <c r="A9" s="2" t="s">
        <v>5</v>
      </c>
      <c r="B9" s="15" t="s">
        <v>49</v>
      </c>
      <c r="C9" s="16" t="s">
        <v>54</v>
      </c>
      <c r="D9" s="20">
        <v>10803.4</v>
      </c>
      <c r="E9" s="24">
        <v>4813.8</v>
      </c>
      <c r="F9" s="20">
        <v>11347.2</v>
      </c>
      <c r="G9" s="24">
        <v>5433.6</v>
      </c>
      <c r="H9" s="1">
        <f t="shared" si="2"/>
        <v>543.80000000000109</v>
      </c>
      <c r="I9" s="1">
        <f t="shared" si="3"/>
        <v>619.80000000000018</v>
      </c>
      <c r="J9" s="17">
        <f t="shared" si="4"/>
        <v>1.1287548298641406</v>
      </c>
    </row>
    <row r="10" spans="1:10" ht="19.5" thickBot="1" x14ac:dyDescent="0.3">
      <c r="A10" s="2" t="s">
        <v>6</v>
      </c>
      <c r="B10" s="15" t="s">
        <v>49</v>
      </c>
      <c r="C10" s="16" t="s">
        <v>55</v>
      </c>
      <c r="D10" s="20">
        <v>195.8</v>
      </c>
      <c r="E10" s="24">
        <v>0</v>
      </c>
      <c r="F10" s="20">
        <v>241.1</v>
      </c>
      <c r="G10" s="24"/>
      <c r="H10" s="1">
        <f t="shared" si="2"/>
        <v>45.299999999999983</v>
      </c>
      <c r="I10" s="1">
        <f t="shared" si="3"/>
        <v>0</v>
      </c>
      <c r="J10" s="17"/>
    </row>
    <row r="11" spans="1:10" ht="19.5" thickBot="1" x14ac:dyDescent="0.3">
      <c r="A11" s="2" t="s">
        <v>7</v>
      </c>
      <c r="B11" s="15" t="s">
        <v>49</v>
      </c>
      <c r="C11" s="16" t="s">
        <v>59</v>
      </c>
      <c r="D11" s="20">
        <v>883.4</v>
      </c>
      <c r="E11" s="24">
        <v>0</v>
      </c>
      <c r="F11" s="20">
        <v>1319</v>
      </c>
      <c r="G11" s="24"/>
      <c r="H11" s="1">
        <f t="shared" si="2"/>
        <v>435.6</v>
      </c>
      <c r="I11" s="1">
        <f t="shared" si="3"/>
        <v>0</v>
      </c>
      <c r="J11" s="17"/>
    </row>
    <row r="12" spans="1:10" ht="19.5" thickBot="1" x14ac:dyDescent="0.3">
      <c r="A12" s="2" t="s">
        <v>8</v>
      </c>
      <c r="B12" s="15" t="s">
        <v>49</v>
      </c>
      <c r="C12" s="16" t="s">
        <v>61</v>
      </c>
      <c r="D12" s="20">
        <v>16749.2</v>
      </c>
      <c r="E12" s="24">
        <v>7410.3</v>
      </c>
      <c r="F12" s="20">
        <v>19164.7</v>
      </c>
      <c r="G12" s="24">
        <v>8211.4</v>
      </c>
      <c r="H12" s="1">
        <f t="shared" si="2"/>
        <v>2415.5</v>
      </c>
      <c r="I12" s="1">
        <f t="shared" si="3"/>
        <v>801.09999999999945</v>
      </c>
      <c r="J12" s="17">
        <f t="shared" si="4"/>
        <v>1.1081062844959042</v>
      </c>
    </row>
    <row r="13" spans="1:10" ht="16.5" thickBot="1" x14ac:dyDescent="0.3">
      <c r="A13" s="3" t="s">
        <v>9</v>
      </c>
      <c r="B13" s="13" t="s">
        <v>50</v>
      </c>
      <c r="C13" s="14" t="s">
        <v>63</v>
      </c>
      <c r="D13" s="11">
        <f t="shared" ref="D13:G13" si="5">SUM(D14)</f>
        <v>0</v>
      </c>
      <c r="E13" s="11">
        <f t="shared" si="5"/>
        <v>0</v>
      </c>
      <c r="F13" s="11">
        <f t="shared" si="5"/>
        <v>0</v>
      </c>
      <c r="G13" s="11">
        <f t="shared" si="5"/>
        <v>0</v>
      </c>
      <c r="H13" s="4">
        <f t="shared" si="2"/>
        <v>0</v>
      </c>
      <c r="I13" s="4">
        <f t="shared" si="3"/>
        <v>0</v>
      </c>
      <c r="J13" s="12" t="e">
        <f t="shared" si="4"/>
        <v>#DIV/0!</v>
      </c>
    </row>
    <row r="14" spans="1:10" ht="16.5" thickBot="1" x14ac:dyDescent="0.3">
      <c r="A14" s="2" t="s">
        <v>10</v>
      </c>
      <c r="B14" s="15" t="s">
        <v>50</v>
      </c>
      <c r="C14" s="16" t="s">
        <v>51</v>
      </c>
      <c r="D14" s="21"/>
      <c r="E14" s="22"/>
      <c r="F14" s="21"/>
      <c r="G14" s="22"/>
      <c r="H14" s="1">
        <f t="shared" si="2"/>
        <v>0</v>
      </c>
      <c r="I14" s="1">
        <f t="shared" si="3"/>
        <v>0</v>
      </c>
      <c r="J14" s="17" t="e">
        <f t="shared" si="4"/>
        <v>#DIV/0!</v>
      </c>
    </row>
    <row r="15" spans="1:10" ht="32.25" thickBot="1" x14ac:dyDescent="0.3">
      <c r="A15" s="3" t="s">
        <v>11</v>
      </c>
      <c r="B15" s="13" t="s">
        <v>51</v>
      </c>
      <c r="C15" s="14" t="s">
        <v>63</v>
      </c>
      <c r="D15" s="11">
        <f t="shared" ref="D15:E15" si="6">SUM(D16:D17)</f>
        <v>4006.7</v>
      </c>
      <c r="E15" s="11">
        <f t="shared" si="6"/>
        <v>2016.4</v>
      </c>
      <c r="F15" s="11">
        <f t="shared" ref="F15:G15" si="7">SUM(F16:F17)</f>
        <v>4865.3</v>
      </c>
      <c r="G15" s="11">
        <f t="shared" si="7"/>
        <v>2373.9</v>
      </c>
      <c r="H15" s="4">
        <f t="shared" si="2"/>
        <v>858.60000000000036</v>
      </c>
      <c r="I15" s="4">
        <f t="shared" si="3"/>
        <v>357.5</v>
      </c>
      <c r="J15" s="12">
        <f t="shared" si="4"/>
        <v>1.1772961713945647</v>
      </c>
    </row>
    <row r="16" spans="1:10" ht="19.5" thickBot="1" x14ac:dyDescent="0.3">
      <c r="A16" s="2" t="s">
        <v>12</v>
      </c>
      <c r="B16" s="15" t="s">
        <v>51</v>
      </c>
      <c r="C16" s="16" t="s">
        <v>52</v>
      </c>
      <c r="D16" s="19">
        <v>1117</v>
      </c>
      <c r="E16" s="23">
        <v>558.5</v>
      </c>
      <c r="F16" s="19">
        <v>1113.4000000000001</v>
      </c>
      <c r="G16" s="23">
        <v>556.70000000000005</v>
      </c>
      <c r="H16" s="1">
        <f t="shared" si="2"/>
        <v>-3.5999999999999091</v>
      </c>
      <c r="I16" s="1">
        <f t="shared" si="3"/>
        <v>-1.7999999999999545</v>
      </c>
      <c r="J16" s="17">
        <f t="shared" si="4"/>
        <v>0.99677708146821853</v>
      </c>
    </row>
    <row r="17" spans="1:10" ht="32.25" thickBot="1" x14ac:dyDescent="0.3">
      <c r="A17" s="18" t="s">
        <v>64</v>
      </c>
      <c r="B17" s="15" t="s">
        <v>51</v>
      </c>
      <c r="C17" s="16" t="s">
        <v>57</v>
      </c>
      <c r="D17" s="20">
        <v>2889.7</v>
      </c>
      <c r="E17" s="24">
        <v>1457.9</v>
      </c>
      <c r="F17" s="20">
        <v>3751.9</v>
      </c>
      <c r="G17" s="24">
        <v>1817.2</v>
      </c>
      <c r="H17" s="1">
        <f t="shared" si="2"/>
        <v>862.20000000000027</v>
      </c>
      <c r="I17" s="1">
        <f t="shared" si="3"/>
        <v>359.29999999999995</v>
      </c>
      <c r="J17" s="17">
        <f t="shared" si="4"/>
        <v>1.2464503738253652</v>
      </c>
    </row>
    <row r="18" spans="1:10" ht="16.5" thickBot="1" x14ac:dyDescent="0.3">
      <c r="A18" s="3" t="s">
        <v>13</v>
      </c>
      <c r="B18" s="13" t="s">
        <v>52</v>
      </c>
      <c r="C18" s="14" t="s">
        <v>63</v>
      </c>
      <c r="D18" s="11">
        <f t="shared" ref="D18:E18" si="8">SUM(D19:D21)</f>
        <v>15425.599999999999</v>
      </c>
      <c r="E18" s="11">
        <f t="shared" si="8"/>
        <v>5685.8</v>
      </c>
      <c r="F18" s="11">
        <f t="shared" ref="F18:G18" si="9">SUM(F19:F21)</f>
        <v>15354.3</v>
      </c>
      <c r="G18" s="11">
        <f t="shared" si="9"/>
        <v>5243.4</v>
      </c>
      <c r="H18" s="4">
        <f t="shared" si="2"/>
        <v>-71.299999999999272</v>
      </c>
      <c r="I18" s="4">
        <f t="shared" si="3"/>
        <v>-442.40000000000055</v>
      </c>
      <c r="J18" s="12">
        <f t="shared" si="4"/>
        <v>0.92219212775686787</v>
      </c>
    </row>
    <row r="19" spans="1:10" ht="19.5" thickBot="1" x14ac:dyDescent="0.3">
      <c r="A19" s="2" t="s">
        <v>14</v>
      </c>
      <c r="B19" s="15" t="s">
        <v>52</v>
      </c>
      <c r="C19" s="16" t="s">
        <v>53</v>
      </c>
      <c r="D19" s="19">
        <v>5532</v>
      </c>
      <c r="E19" s="23">
        <v>1873</v>
      </c>
      <c r="F19" s="19">
        <v>6742.2</v>
      </c>
      <c r="G19" s="23">
        <v>2043.9</v>
      </c>
      <c r="H19" s="1">
        <f t="shared" si="2"/>
        <v>1210.1999999999998</v>
      </c>
      <c r="I19" s="1">
        <f t="shared" si="3"/>
        <v>170.90000000000009</v>
      </c>
      <c r="J19" s="17">
        <f t="shared" si="4"/>
        <v>1.0912439935931662</v>
      </c>
    </row>
    <row r="20" spans="1:10" ht="19.5" thickBot="1" x14ac:dyDescent="0.3">
      <c r="A20" s="2" t="s">
        <v>15</v>
      </c>
      <c r="B20" s="15" t="s">
        <v>52</v>
      </c>
      <c r="C20" s="16" t="s">
        <v>56</v>
      </c>
      <c r="D20" s="20">
        <v>1687.7</v>
      </c>
      <c r="E20" s="24">
        <v>845.5</v>
      </c>
      <c r="F20" s="20">
        <v>2411.8000000000002</v>
      </c>
      <c r="G20" s="24">
        <v>968.4</v>
      </c>
      <c r="H20" s="1">
        <f t="shared" si="2"/>
        <v>724.10000000000014</v>
      </c>
      <c r="I20" s="1">
        <f t="shared" si="3"/>
        <v>122.89999999999998</v>
      </c>
      <c r="J20" s="17">
        <f t="shared" si="4"/>
        <v>1.1453577764636309</v>
      </c>
    </row>
    <row r="21" spans="1:10" ht="32.25" thickBot="1" x14ac:dyDescent="0.3">
      <c r="A21" s="2" t="s">
        <v>16</v>
      </c>
      <c r="B21" s="15" t="s">
        <v>52</v>
      </c>
      <c r="C21" s="16" t="s">
        <v>60</v>
      </c>
      <c r="D21" s="20">
        <v>8205.9</v>
      </c>
      <c r="E21" s="24">
        <v>2967.3</v>
      </c>
      <c r="F21" s="20">
        <v>6200.3</v>
      </c>
      <c r="G21" s="24">
        <v>2231.1</v>
      </c>
      <c r="H21" s="1">
        <f t="shared" si="2"/>
        <v>-2005.5999999999995</v>
      </c>
      <c r="I21" s="1">
        <f t="shared" si="3"/>
        <v>-736.20000000000027</v>
      </c>
      <c r="J21" s="17">
        <f t="shared" si="4"/>
        <v>0.75189566272368813</v>
      </c>
    </row>
    <row r="22" spans="1:10" ht="16.5" thickBot="1" x14ac:dyDescent="0.3">
      <c r="A22" s="3" t="s">
        <v>17</v>
      </c>
      <c r="B22" s="13" t="s">
        <v>53</v>
      </c>
      <c r="C22" s="14" t="s">
        <v>63</v>
      </c>
      <c r="D22" s="11">
        <f>SUM(D23:D25)</f>
        <v>1945.6000000000001</v>
      </c>
      <c r="E22" s="11">
        <f t="shared" ref="E22" si="10">SUM(E23:E25)</f>
        <v>1305.8</v>
      </c>
      <c r="F22" s="11">
        <f>SUM(F23:F25)</f>
        <v>1961.7</v>
      </c>
      <c r="G22" s="11">
        <f t="shared" ref="G22:I22" si="11">SUM(G23:G25)</f>
        <v>733.2</v>
      </c>
      <c r="H22" s="11">
        <f t="shared" si="11"/>
        <v>28.299999999999955</v>
      </c>
      <c r="I22" s="11">
        <f t="shared" si="11"/>
        <v>-572.59999999999991</v>
      </c>
      <c r="J22" s="12">
        <f t="shared" si="4"/>
        <v>0.56149486904579571</v>
      </c>
    </row>
    <row r="23" spans="1:10" ht="19.5" thickBot="1" x14ac:dyDescent="0.3">
      <c r="A23" s="2" t="s">
        <v>18</v>
      </c>
      <c r="B23" s="15" t="s">
        <v>53</v>
      </c>
      <c r="C23" s="16" t="s">
        <v>49</v>
      </c>
      <c r="D23" s="19">
        <v>1933.4</v>
      </c>
      <c r="E23" s="23">
        <v>1305.8</v>
      </c>
      <c r="F23" s="19">
        <v>1961.7</v>
      </c>
      <c r="G23" s="23">
        <v>733.2</v>
      </c>
      <c r="H23" s="4">
        <f t="shared" si="2"/>
        <v>28.299999999999955</v>
      </c>
      <c r="I23" s="4">
        <f t="shared" si="3"/>
        <v>-572.59999999999991</v>
      </c>
      <c r="J23" s="12"/>
    </row>
    <row r="24" spans="1:10" ht="16.5" thickBot="1" x14ac:dyDescent="0.3">
      <c r="A24" s="25" t="s">
        <v>19</v>
      </c>
      <c r="B24" s="15" t="s">
        <v>53</v>
      </c>
      <c r="C24" s="16" t="s">
        <v>50</v>
      </c>
      <c r="D24" s="10"/>
      <c r="E24" s="1"/>
      <c r="F24" s="10"/>
      <c r="G24" s="1"/>
      <c r="H24" s="4">
        <f t="shared" si="2"/>
        <v>0</v>
      </c>
      <c r="I24" s="4">
        <f t="shared" si="3"/>
        <v>0</v>
      </c>
      <c r="J24" s="12" t="e">
        <f t="shared" si="4"/>
        <v>#DIV/0!</v>
      </c>
    </row>
    <row r="25" spans="1:10" ht="32.25" thickBot="1" x14ac:dyDescent="0.3">
      <c r="A25" s="26" t="s">
        <v>67</v>
      </c>
      <c r="B25" s="15" t="s">
        <v>53</v>
      </c>
      <c r="C25" s="16" t="s">
        <v>53</v>
      </c>
      <c r="D25" s="10">
        <v>12.2</v>
      </c>
      <c r="E25" s="1"/>
      <c r="F25" s="10"/>
      <c r="G25" s="1"/>
      <c r="H25" s="4"/>
      <c r="I25" s="4"/>
      <c r="J25" s="12"/>
    </row>
    <row r="26" spans="1:10" ht="16.5" thickBot="1" x14ac:dyDescent="0.3">
      <c r="A26" s="3" t="s">
        <v>20</v>
      </c>
      <c r="B26" s="13" t="s">
        <v>55</v>
      </c>
      <c r="C26" s="14" t="s">
        <v>63</v>
      </c>
      <c r="D26" s="11">
        <f t="shared" ref="D26:E26" si="12">SUM(D27:D32)</f>
        <v>505375.70000000007</v>
      </c>
      <c r="E26" s="11">
        <f t="shared" si="12"/>
        <v>275882.39999999997</v>
      </c>
      <c r="F26" s="11">
        <f t="shared" ref="F26:G26" si="13">SUM(F27:F32)</f>
        <v>603633.4</v>
      </c>
      <c r="G26" s="11">
        <f t="shared" si="13"/>
        <v>279677</v>
      </c>
      <c r="H26" s="4">
        <f t="shared" si="2"/>
        <v>98257.699999999953</v>
      </c>
      <c r="I26" s="4">
        <f t="shared" si="3"/>
        <v>3794.6000000000349</v>
      </c>
      <c r="J26" s="12">
        <f t="shared" si="4"/>
        <v>1.0137544112998873</v>
      </c>
    </row>
    <row r="27" spans="1:10" ht="19.5" thickBot="1" x14ac:dyDescent="0.3">
      <c r="A27" s="2" t="s">
        <v>21</v>
      </c>
      <c r="B27" s="15" t="s">
        <v>55</v>
      </c>
      <c r="C27" s="16" t="s">
        <v>49</v>
      </c>
      <c r="D27" s="19">
        <v>91415.4</v>
      </c>
      <c r="E27" s="23">
        <v>50593.9</v>
      </c>
      <c r="F27" s="19">
        <v>89313.4</v>
      </c>
      <c r="G27" s="23">
        <v>45898</v>
      </c>
      <c r="H27" s="1">
        <f t="shared" si="2"/>
        <v>-2102</v>
      </c>
      <c r="I27" s="1">
        <f t="shared" si="3"/>
        <v>-4695.9000000000015</v>
      </c>
      <c r="J27" s="17">
        <f t="shared" si="4"/>
        <v>0.90718446294909072</v>
      </c>
    </row>
    <row r="28" spans="1:10" ht="19.5" thickBot="1" x14ac:dyDescent="0.3">
      <c r="A28" s="2" t="s">
        <v>22</v>
      </c>
      <c r="B28" s="15" t="s">
        <v>55</v>
      </c>
      <c r="C28" s="16" t="s">
        <v>50</v>
      </c>
      <c r="D28" s="20">
        <v>350101.9</v>
      </c>
      <c r="E28" s="24">
        <v>191946.4</v>
      </c>
      <c r="F28" s="20">
        <v>444670.7</v>
      </c>
      <c r="G28" s="24">
        <v>200924</v>
      </c>
      <c r="H28" s="1">
        <f t="shared" si="2"/>
        <v>94568.799999999988</v>
      </c>
      <c r="I28" s="1">
        <f t="shared" si="3"/>
        <v>8977.6000000000058</v>
      </c>
      <c r="J28" s="17">
        <f t="shared" si="4"/>
        <v>1.0467713903464717</v>
      </c>
    </row>
    <row r="29" spans="1:10" ht="19.5" thickBot="1" x14ac:dyDescent="0.3">
      <c r="A29" s="2" t="s">
        <v>23</v>
      </c>
      <c r="B29" s="15" t="s">
        <v>55</v>
      </c>
      <c r="C29" s="16" t="s">
        <v>51</v>
      </c>
      <c r="D29" s="20">
        <v>37477</v>
      </c>
      <c r="E29" s="24">
        <v>20490.3</v>
      </c>
      <c r="F29" s="20">
        <v>39705.599999999999</v>
      </c>
      <c r="G29" s="24">
        <v>19213.900000000001</v>
      </c>
      <c r="H29" s="1">
        <f t="shared" si="2"/>
        <v>2228.5999999999985</v>
      </c>
      <c r="I29" s="1">
        <f t="shared" si="3"/>
        <v>-1276.3999999999978</v>
      </c>
      <c r="J29" s="17">
        <f t="shared" si="4"/>
        <v>0.93770711019360387</v>
      </c>
    </row>
    <row r="30" spans="1:10" ht="32.25" thickBot="1" x14ac:dyDescent="0.3">
      <c r="A30" s="2" t="s">
        <v>72</v>
      </c>
      <c r="B30" s="15" t="s">
        <v>55</v>
      </c>
      <c r="C30" s="16" t="s">
        <v>53</v>
      </c>
      <c r="D30" s="20"/>
      <c r="E30" s="24"/>
      <c r="F30" s="20">
        <v>161.1</v>
      </c>
      <c r="G30" s="24">
        <v>79.3</v>
      </c>
      <c r="H30" s="1"/>
      <c r="I30" s="1"/>
      <c r="J30" s="17"/>
    </row>
    <row r="31" spans="1:10" ht="19.5" thickBot="1" x14ac:dyDescent="0.3">
      <c r="A31" s="2" t="s">
        <v>24</v>
      </c>
      <c r="B31" s="15" t="s">
        <v>55</v>
      </c>
      <c r="C31" s="16" t="s">
        <v>55</v>
      </c>
      <c r="D31" s="20">
        <v>2543.1999999999998</v>
      </c>
      <c r="E31" s="24">
        <v>1273.3</v>
      </c>
      <c r="F31" s="20">
        <v>2080.8000000000002</v>
      </c>
      <c r="G31" s="24">
        <v>932.5</v>
      </c>
      <c r="H31" s="1">
        <f t="shared" si="2"/>
        <v>-462.39999999999964</v>
      </c>
      <c r="I31" s="1">
        <f t="shared" si="3"/>
        <v>-340.79999999999995</v>
      </c>
      <c r="J31" s="17">
        <f t="shared" si="4"/>
        <v>0.73234901437210398</v>
      </c>
    </row>
    <row r="32" spans="1:10" ht="19.5" thickBot="1" x14ac:dyDescent="0.3">
      <c r="A32" s="2" t="s">
        <v>25</v>
      </c>
      <c r="B32" s="15" t="s">
        <v>55</v>
      </c>
      <c r="C32" s="16" t="s">
        <v>57</v>
      </c>
      <c r="D32" s="20">
        <v>23838.2</v>
      </c>
      <c r="E32" s="24">
        <v>11578.5</v>
      </c>
      <c r="F32" s="20">
        <v>27701.8</v>
      </c>
      <c r="G32" s="24">
        <v>12629.3</v>
      </c>
      <c r="H32" s="1">
        <f t="shared" si="2"/>
        <v>3863.5999999999985</v>
      </c>
      <c r="I32" s="1">
        <f t="shared" si="3"/>
        <v>1050.7999999999993</v>
      </c>
      <c r="J32" s="17">
        <f t="shared" si="4"/>
        <v>1.0907544155115083</v>
      </c>
    </row>
    <row r="33" spans="1:10" ht="16.5" thickBot="1" x14ac:dyDescent="0.3">
      <c r="A33" s="3" t="s">
        <v>26</v>
      </c>
      <c r="B33" s="13" t="s">
        <v>56</v>
      </c>
      <c r="C33" s="14" t="s">
        <v>63</v>
      </c>
      <c r="D33" s="11">
        <f t="shared" ref="D33:E33" si="14">SUM(D34:D35)</f>
        <v>53994.3</v>
      </c>
      <c r="E33" s="11">
        <f t="shared" si="14"/>
        <v>27295.5</v>
      </c>
      <c r="F33" s="11">
        <f t="shared" ref="F33:G33" si="15">SUM(F34:F35)</f>
        <v>55290.700000000004</v>
      </c>
      <c r="G33" s="11">
        <f t="shared" si="15"/>
        <v>26346</v>
      </c>
      <c r="H33" s="4">
        <f t="shared" si="2"/>
        <v>1296.4000000000015</v>
      </c>
      <c r="I33" s="4">
        <f t="shared" si="3"/>
        <v>-949.5</v>
      </c>
      <c r="J33" s="12">
        <f t="shared" si="4"/>
        <v>0.96521404627136342</v>
      </c>
    </row>
    <row r="34" spans="1:10" ht="19.5" thickBot="1" x14ac:dyDescent="0.3">
      <c r="A34" s="2" t="s">
        <v>27</v>
      </c>
      <c r="B34" s="15" t="s">
        <v>56</v>
      </c>
      <c r="C34" s="16" t="s">
        <v>49</v>
      </c>
      <c r="D34" s="19">
        <v>45680.1</v>
      </c>
      <c r="E34" s="23">
        <v>23441.4</v>
      </c>
      <c r="F34" s="19">
        <v>46404.3</v>
      </c>
      <c r="G34" s="23">
        <v>22106.7</v>
      </c>
      <c r="H34" s="1">
        <f t="shared" si="2"/>
        <v>724.20000000000437</v>
      </c>
      <c r="I34" s="1">
        <f t="shared" si="3"/>
        <v>-1334.7000000000007</v>
      </c>
      <c r="J34" s="17">
        <f t="shared" si="4"/>
        <v>0.94306227443753354</v>
      </c>
    </row>
    <row r="35" spans="1:10" ht="32.25" thickBot="1" x14ac:dyDescent="0.3">
      <c r="A35" s="2" t="s">
        <v>28</v>
      </c>
      <c r="B35" s="15" t="s">
        <v>56</v>
      </c>
      <c r="C35" s="16" t="s">
        <v>52</v>
      </c>
      <c r="D35" s="20">
        <v>8314.2000000000007</v>
      </c>
      <c r="E35" s="24">
        <v>3854.1</v>
      </c>
      <c r="F35" s="20">
        <v>8886.4</v>
      </c>
      <c r="G35" s="24">
        <v>4239.3</v>
      </c>
      <c r="H35" s="1">
        <f t="shared" si="2"/>
        <v>572.19999999999891</v>
      </c>
      <c r="I35" s="1">
        <f t="shared" si="3"/>
        <v>385.20000000000027</v>
      </c>
      <c r="J35" s="17">
        <f t="shared" si="4"/>
        <v>1.0999455125710282</v>
      </c>
    </row>
    <row r="36" spans="1:10" ht="16.5" thickBot="1" x14ac:dyDescent="0.3">
      <c r="A36" s="3" t="s">
        <v>29</v>
      </c>
      <c r="B36" s="13" t="s">
        <v>57</v>
      </c>
      <c r="C36" s="14" t="s">
        <v>63</v>
      </c>
      <c r="D36" s="11">
        <f t="shared" ref="D36:G36" si="16">SUM(D37)</f>
        <v>809.6</v>
      </c>
      <c r="E36" s="11">
        <f t="shared" si="16"/>
        <v>135</v>
      </c>
      <c r="F36" s="11">
        <f t="shared" si="16"/>
        <v>2431.6</v>
      </c>
      <c r="G36" s="11">
        <f t="shared" si="16"/>
        <v>1619.5</v>
      </c>
      <c r="H36" s="4">
        <f t="shared" si="2"/>
        <v>1622</v>
      </c>
      <c r="I36" s="4">
        <f t="shared" si="3"/>
        <v>1484.5</v>
      </c>
      <c r="J36" s="12">
        <f t="shared" si="4"/>
        <v>11.996296296296297</v>
      </c>
    </row>
    <row r="37" spans="1:10" ht="19.5" thickBot="1" x14ac:dyDescent="0.3">
      <c r="A37" s="2" t="s">
        <v>30</v>
      </c>
      <c r="B37" s="15" t="s">
        <v>57</v>
      </c>
      <c r="C37" s="16" t="s">
        <v>57</v>
      </c>
      <c r="D37" s="19">
        <v>809.6</v>
      </c>
      <c r="E37" s="23">
        <v>135</v>
      </c>
      <c r="F37" s="19">
        <v>2431.6</v>
      </c>
      <c r="G37" s="23">
        <v>1619.5</v>
      </c>
      <c r="H37" s="1">
        <f t="shared" si="2"/>
        <v>1622</v>
      </c>
      <c r="I37" s="1">
        <f t="shared" si="3"/>
        <v>1484.5</v>
      </c>
      <c r="J37" s="17">
        <f t="shared" si="4"/>
        <v>11.996296296296297</v>
      </c>
    </row>
    <row r="38" spans="1:10" ht="16.5" thickBot="1" x14ac:dyDescent="0.3">
      <c r="A38" s="3" t="s">
        <v>31</v>
      </c>
      <c r="B38" s="13" t="s">
        <v>58</v>
      </c>
      <c r="C38" s="14" t="s">
        <v>63</v>
      </c>
      <c r="D38" s="11">
        <f t="shared" ref="D38:E38" si="17">SUM(D39:D41)</f>
        <v>46743.1</v>
      </c>
      <c r="E38" s="11">
        <f t="shared" si="17"/>
        <v>26737.9</v>
      </c>
      <c r="F38" s="11">
        <f t="shared" ref="F38:G38" si="18">SUM(F39:F41)</f>
        <v>44294.400000000001</v>
      </c>
      <c r="G38" s="11">
        <f t="shared" si="18"/>
        <v>22376.6</v>
      </c>
      <c r="H38" s="4">
        <f t="shared" si="2"/>
        <v>-2448.6999999999971</v>
      </c>
      <c r="I38" s="4">
        <f t="shared" si="3"/>
        <v>-4361.3000000000029</v>
      </c>
      <c r="J38" s="12">
        <f t="shared" si="4"/>
        <v>0.83688696569289278</v>
      </c>
    </row>
    <row r="39" spans="1:10" ht="19.5" thickBot="1" x14ac:dyDescent="0.3">
      <c r="A39" s="2" t="s">
        <v>32</v>
      </c>
      <c r="B39" s="15" t="s">
        <v>58</v>
      </c>
      <c r="C39" s="16" t="s">
        <v>49</v>
      </c>
      <c r="D39" s="19">
        <v>170.5</v>
      </c>
      <c r="E39" s="23">
        <v>78.8</v>
      </c>
      <c r="F39" s="19">
        <v>94.4</v>
      </c>
      <c r="G39" s="23">
        <v>37.299999999999997</v>
      </c>
      <c r="H39" s="1">
        <f t="shared" si="2"/>
        <v>-76.099999999999994</v>
      </c>
      <c r="I39" s="1">
        <f t="shared" si="3"/>
        <v>-41.5</v>
      </c>
      <c r="J39" s="17">
        <f t="shared" si="4"/>
        <v>0.4733502538071066</v>
      </c>
    </row>
    <row r="40" spans="1:10" ht="19.5" thickBot="1" x14ac:dyDescent="0.3">
      <c r="A40" s="2" t="s">
        <v>33</v>
      </c>
      <c r="B40" s="15" t="s">
        <v>58</v>
      </c>
      <c r="C40" s="16" t="s">
        <v>52</v>
      </c>
      <c r="D40" s="20">
        <v>46190.6</v>
      </c>
      <c r="E40" s="24">
        <v>26539.9</v>
      </c>
      <c r="F40" s="20">
        <v>43838.6</v>
      </c>
      <c r="G40" s="24">
        <v>22225.1</v>
      </c>
      <c r="H40" s="1">
        <f t="shared" si="2"/>
        <v>-2352</v>
      </c>
      <c r="I40" s="1">
        <f t="shared" si="3"/>
        <v>-4314.8000000000029</v>
      </c>
      <c r="J40" s="17">
        <f t="shared" si="4"/>
        <v>0.83742214552428595</v>
      </c>
    </row>
    <row r="41" spans="1:10" ht="19.5" thickBot="1" x14ac:dyDescent="0.3">
      <c r="A41" s="2" t="s">
        <v>34</v>
      </c>
      <c r="B41" s="15" t="s">
        <v>58</v>
      </c>
      <c r="C41" s="16" t="s">
        <v>54</v>
      </c>
      <c r="D41" s="20">
        <v>382</v>
      </c>
      <c r="E41" s="24">
        <v>119.2</v>
      </c>
      <c r="F41" s="20">
        <v>361.4</v>
      </c>
      <c r="G41" s="24">
        <v>114.2</v>
      </c>
      <c r="H41" s="1">
        <f t="shared" si="2"/>
        <v>-20.600000000000023</v>
      </c>
      <c r="I41" s="1">
        <f t="shared" si="3"/>
        <v>-5</v>
      </c>
      <c r="J41" s="17">
        <f t="shared" si="4"/>
        <v>0.95805369127516782</v>
      </c>
    </row>
    <row r="42" spans="1:10" ht="16.5" thickBot="1" x14ac:dyDescent="0.3">
      <c r="A42" s="3" t="s">
        <v>35</v>
      </c>
      <c r="B42" s="13" t="s">
        <v>59</v>
      </c>
      <c r="C42" s="14" t="s">
        <v>63</v>
      </c>
      <c r="D42" s="11">
        <f t="shared" ref="D42:G42" si="19">SUM(D43)</f>
        <v>28590.7</v>
      </c>
      <c r="E42" s="11">
        <f t="shared" si="19"/>
        <v>11016.5</v>
      </c>
      <c r="F42" s="11">
        <f t="shared" si="19"/>
        <v>19717.400000000001</v>
      </c>
      <c r="G42" s="11">
        <f t="shared" si="19"/>
        <v>9010.2999999999993</v>
      </c>
      <c r="H42" s="4">
        <f t="shared" si="2"/>
        <v>-8873.2999999999993</v>
      </c>
      <c r="I42" s="4">
        <f t="shared" si="3"/>
        <v>-2006.2000000000007</v>
      </c>
      <c r="J42" s="12">
        <f t="shared" si="4"/>
        <v>0.81789134480098025</v>
      </c>
    </row>
    <row r="43" spans="1:10" ht="19.5" thickBot="1" x14ac:dyDescent="0.3">
      <c r="A43" s="2" t="s">
        <v>36</v>
      </c>
      <c r="B43" s="15" t="s">
        <v>59</v>
      </c>
      <c r="C43" s="16" t="s">
        <v>50</v>
      </c>
      <c r="D43" s="19">
        <v>28590.7</v>
      </c>
      <c r="E43" s="23">
        <v>11016.5</v>
      </c>
      <c r="F43" s="19">
        <v>19717.400000000001</v>
      </c>
      <c r="G43" s="23">
        <v>9010.2999999999993</v>
      </c>
      <c r="H43" s="1">
        <f t="shared" si="2"/>
        <v>-8873.2999999999993</v>
      </c>
      <c r="I43" s="1">
        <f t="shared" si="3"/>
        <v>-2006.2000000000007</v>
      </c>
      <c r="J43" s="17">
        <f t="shared" si="4"/>
        <v>0.81789134480098025</v>
      </c>
    </row>
    <row r="44" spans="1:10" ht="16.5" thickBot="1" x14ac:dyDescent="0.3">
      <c r="A44" s="3" t="s">
        <v>37</v>
      </c>
      <c r="B44" s="13" t="s">
        <v>60</v>
      </c>
      <c r="C44" s="14" t="s">
        <v>63</v>
      </c>
      <c r="D44" s="11">
        <f t="shared" ref="D44:G44" si="20">SUM(D45)</f>
        <v>0</v>
      </c>
      <c r="E44" s="11">
        <f t="shared" si="20"/>
        <v>0</v>
      </c>
      <c r="F44" s="11">
        <f t="shared" si="20"/>
        <v>0</v>
      </c>
      <c r="G44" s="11">
        <f t="shared" si="20"/>
        <v>0</v>
      </c>
      <c r="H44" s="4">
        <f t="shared" si="2"/>
        <v>0</v>
      </c>
      <c r="I44" s="4">
        <f t="shared" si="3"/>
        <v>0</v>
      </c>
      <c r="J44" s="12" t="e">
        <f t="shared" si="4"/>
        <v>#DIV/0!</v>
      </c>
    </row>
    <row r="45" spans="1:10" ht="16.5" thickBot="1" x14ac:dyDescent="0.3">
      <c r="A45" s="2" t="s">
        <v>38</v>
      </c>
      <c r="B45" s="15" t="s">
        <v>60</v>
      </c>
      <c r="C45" s="16" t="s">
        <v>49</v>
      </c>
      <c r="D45" s="10"/>
      <c r="E45" s="1"/>
      <c r="F45" s="10"/>
      <c r="G45" s="1"/>
      <c r="H45" s="1">
        <f t="shared" si="2"/>
        <v>0</v>
      </c>
      <c r="I45" s="1">
        <f t="shared" si="3"/>
        <v>0</v>
      </c>
      <c r="J45" s="17" t="e">
        <f t="shared" si="4"/>
        <v>#DIV/0!</v>
      </c>
    </row>
    <row r="46" spans="1:10" ht="16.5" thickBot="1" x14ac:dyDescent="0.3">
      <c r="A46" s="3" t="s">
        <v>39</v>
      </c>
      <c r="B46" s="13" t="s">
        <v>62</v>
      </c>
      <c r="C46" s="14" t="s">
        <v>63</v>
      </c>
      <c r="D46" s="11">
        <f>SUM(D47:D49)</f>
        <v>98279.3</v>
      </c>
      <c r="E46" s="11">
        <f>SUM(E47:E49)</f>
        <v>47013.700000000004</v>
      </c>
      <c r="F46" s="11">
        <f>SUM(F47:F49)</f>
        <v>105984.4</v>
      </c>
      <c r="G46" s="11">
        <f>SUM(G47:G49)</f>
        <v>50341.599999999999</v>
      </c>
      <c r="H46" s="4">
        <f t="shared" si="2"/>
        <v>7705.0999999999913</v>
      </c>
      <c r="I46" s="4">
        <f t="shared" si="3"/>
        <v>3327.8999999999942</v>
      </c>
      <c r="J46" s="12">
        <f t="shared" si="4"/>
        <v>1.0707857496857298</v>
      </c>
    </row>
    <row r="47" spans="1:10" ht="32.25" thickBot="1" x14ac:dyDescent="0.3">
      <c r="A47" s="2" t="s">
        <v>40</v>
      </c>
      <c r="B47" s="15" t="s">
        <v>62</v>
      </c>
      <c r="C47" s="16" t="s">
        <v>49</v>
      </c>
      <c r="D47" s="19">
        <v>95582</v>
      </c>
      <c r="E47" s="23">
        <v>46136.800000000003</v>
      </c>
      <c r="F47" s="19">
        <v>90663</v>
      </c>
      <c r="G47" s="23">
        <v>48822.400000000001</v>
      </c>
      <c r="H47" s="1">
        <f t="shared" si="2"/>
        <v>-4919</v>
      </c>
      <c r="I47" s="1">
        <f t="shared" si="3"/>
        <v>2685.5999999999985</v>
      </c>
      <c r="J47" s="17">
        <f t="shared" si="4"/>
        <v>1.0582094987081896</v>
      </c>
    </row>
    <row r="48" spans="1:10" ht="19.5" thickBot="1" x14ac:dyDescent="0.3">
      <c r="A48" s="18" t="s">
        <v>68</v>
      </c>
      <c r="B48" s="15" t="s">
        <v>62</v>
      </c>
      <c r="C48" s="16" t="s">
        <v>50</v>
      </c>
      <c r="D48" s="20">
        <v>1382.1</v>
      </c>
      <c r="E48" s="24">
        <v>581.79999999999995</v>
      </c>
      <c r="F48" s="20">
        <v>15321.4</v>
      </c>
      <c r="G48" s="24">
        <v>1519.2</v>
      </c>
      <c r="H48" s="1"/>
      <c r="I48" s="1"/>
      <c r="J48" s="17"/>
    </row>
    <row r="49" spans="1:10" ht="32.25" thickBot="1" x14ac:dyDescent="0.3">
      <c r="A49" s="2" t="s">
        <v>41</v>
      </c>
      <c r="B49" s="15" t="s">
        <v>62</v>
      </c>
      <c r="C49" s="16" t="s">
        <v>51</v>
      </c>
      <c r="D49" s="20">
        <v>1315.2</v>
      </c>
      <c r="E49" s="24">
        <v>295.10000000000002</v>
      </c>
      <c r="F49" s="20"/>
      <c r="G49" s="24"/>
      <c r="H49" s="1">
        <f t="shared" si="2"/>
        <v>-1315.2</v>
      </c>
      <c r="I49" s="1">
        <f t="shared" si="3"/>
        <v>-295.10000000000002</v>
      </c>
      <c r="J49" s="17">
        <f t="shared" si="4"/>
        <v>0</v>
      </c>
    </row>
    <row r="50" spans="1:10" ht="16.5" thickBot="1" x14ac:dyDescent="0.3">
      <c r="A50" s="27" t="s">
        <v>42</v>
      </c>
      <c r="B50" s="28"/>
      <c r="C50" s="29"/>
      <c r="D50" s="11">
        <f>SUM(D4+D13+D15+D18+D22+D26+D33+D36+D38+D42+D44+D46)</f>
        <v>808021.70000000007</v>
      </c>
      <c r="E50" s="11">
        <f>SUM(E4+E13+E15+E18+E22+E26+E33+E36+E38+E42+E44+E46)</f>
        <v>421163.2</v>
      </c>
      <c r="F50" s="11">
        <f>SUM(F4+F13+F15+F18+F22+F26+F33+F36+F38+F42+F44+F46)</f>
        <v>911257.10000000009</v>
      </c>
      <c r="G50" s="11">
        <f>SUM(G4+G13+G15+G18+G22+G26+G33+G36+G38+G42+G44+G46)</f>
        <v>422935.39999999997</v>
      </c>
      <c r="H50" s="4">
        <f t="shared" si="2"/>
        <v>103235.40000000002</v>
      </c>
      <c r="I50" s="4">
        <f t="shared" si="3"/>
        <v>1772.1999999999534</v>
      </c>
      <c r="J50" s="12">
        <f t="shared" si="4"/>
        <v>1.0042078700133343</v>
      </c>
    </row>
  </sheetData>
  <mergeCells count="2">
    <mergeCell ref="A50:C50"/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2024-01-04T09:38:25Z</dcterms:modified>
</cp:coreProperties>
</file>